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6480\OneDrive\Рабочий стол\ПФХД лицей 22\Новая папка\"/>
    </mc:Choice>
  </mc:AlternateContent>
  <xr:revisionPtr revIDLastSave="0" documentId="13_ncr:1_{3FF5F419-11AA-40EA-9EF5-E54712CF44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5" i="1" l="1"/>
  <c r="B64" i="1"/>
  <c r="B63" i="1"/>
  <c r="B25" i="1" l="1"/>
  <c r="G57" i="1" l="1"/>
  <c r="G49" i="1"/>
  <c r="G48" i="1"/>
  <c r="G42" i="1"/>
  <c r="G43" i="1"/>
  <c r="G52" i="1"/>
  <c r="G38" i="1"/>
  <c r="G59" i="1"/>
  <c r="G40" i="1"/>
  <c r="G46" i="1"/>
  <c r="B34" i="1"/>
  <c r="B33" i="1"/>
  <c r="B31" i="1" s="1"/>
  <c r="B32" i="1"/>
  <c r="B60" i="1" l="1"/>
</calcChain>
</file>

<file path=xl/sharedStrings.xml><?xml version="1.0" encoding="utf-8"?>
<sst xmlns="http://schemas.openxmlformats.org/spreadsheetml/2006/main" count="144" uniqueCount="97">
  <si>
    <t>СОГЛАСОВАНО:</t>
  </si>
  <si>
    <t>м.п.</t>
  </si>
  <si>
    <t>УТВЕРЖДАЮ:</t>
  </si>
  <si>
    <t>"       "                                      2021 г.</t>
  </si>
  <si>
    <t>Изменение балансовой стоимости нефинансовых активов, всего, из них:</t>
  </si>
  <si>
    <t>балансовой стоимости недвижимого имущества</t>
  </si>
  <si>
    <t>балансовой стоимости особо ценного движимого имущества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</si>
  <si>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(руб.)</t>
  </si>
  <si>
    <t>Сведения об изменении дебиторской и кредиторской задолженности за отчетный год, в процентах</t>
  </si>
  <si>
    <t>Изменение дебиторской задолженности за отчетный год:</t>
  </si>
  <si>
    <t>по доходам (поступлениям)</t>
  </si>
  <si>
    <t>по расходам (выплатам)</t>
  </si>
  <si>
    <t>Изменение кредиторской задолженности за отчетный год:</t>
  </si>
  <si>
    <t>просроченной кредиторской задолженности</t>
  </si>
  <si>
    <t>Сведения об изменении балансовой стоимости нефинансовых активов за отчетный год, в процентах</t>
  </si>
  <si>
    <t>Сведения о кассовых поступлениях</t>
  </si>
  <si>
    <t>Общая сумма кассовых поступлений, всего, из них:</t>
  </si>
  <si>
    <t>субсидия на выполнение государственного (муниципального) задания</t>
  </si>
  <si>
    <t>целевые субсидии</t>
  </si>
  <si>
    <t>бюджетные инвестиции</t>
  </si>
  <si>
    <t>от оказания учреждением платных услуг (выполнение работ) и иной приносящей доход деятельности</t>
  </si>
  <si>
    <t>Сведения о кассовых выплатах</t>
  </si>
  <si>
    <t>Направление расходов</t>
  </si>
  <si>
    <t>целевая статья</t>
  </si>
  <si>
    <t>вид расходов</t>
  </si>
  <si>
    <t>Сумма, руб.</t>
  </si>
  <si>
    <t>код главы</t>
  </si>
  <si>
    <t>раздел</t>
  </si>
  <si>
    <t>подраздел</t>
  </si>
  <si>
    <t>07</t>
  </si>
  <si>
    <t>01</t>
  </si>
  <si>
    <t>Услуги связи</t>
  </si>
  <si>
    <t>Транспортныеуслуги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</si>
  <si>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</si>
  <si>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</si>
  <si>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</si>
  <si>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Увеличение стоимости материальных запасов</t>
  </si>
  <si>
    <t>Прочие выплаты</t>
  </si>
  <si>
    <t>Прочие расходы</t>
  </si>
  <si>
    <t>Прочие работы, услуги</t>
  </si>
  <si>
    <t>Пенсии, пособия и ваплаты по пенсионному, социальному и медицинскому страхованию населения</t>
  </si>
  <si>
    <t>Увеличение стоимости основных средств</t>
  </si>
  <si>
    <t>Итого</t>
  </si>
  <si>
    <t>Услуги (работы) учреждения</t>
  </si>
  <si>
    <t>Наименование услуги (работы)</t>
  </si>
  <si>
    <t>Количество потребителей</t>
  </si>
  <si>
    <t>Количество жалоб</t>
  </si>
  <si>
    <t>Принятые меры по результатам рассмотрения жалоб</t>
  </si>
  <si>
    <t>Сведения о балансовой стоимости имущества</t>
  </si>
  <si>
    <t>Балансовая стоимость недвижимого имущества, всего, из них:</t>
  </si>
  <si>
    <t>На начало отчетного года, руб.</t>
  </si>
  <si>
    <t>На конец отчетного года, руб.</t>
  </si>
  <si>
    <t>недвижимого имущества переданного в аренду</t>
  </si>
  <si>
    <t>недвижимого имущества, переданного в безвозмездное пользование</t>
  </si>
  <si>
    <t>Балансовая стоимость движимого имущества, всего, из них:</t>
  </si>
  <si>
    <t>движимого имущества переданного в аренду</t>
  </si>
  <si>
    <t>движимого имущества, переданного в безвозмездное пользование</t>
  </si>
  <si>
    <t>Сведения о площадях недвижимого имущества</t>
  </si>
  <si>
    <t>Общая площадь объектов недвижимого имущества, всего, из них:</t>
  </si>
  <si>
    <t>переданного в аренду</t>
  </si>
  <si>
    <t>переданного в безвозмездное пользование</t>
  </si>
  <si>
    <t>Объем средств, полученных в отчетном году от распоряжения в установленном порядке имуществом</t>
  </si>
  <si>
    <t>средняя заработная плата сотрудников (руб.)</t>
  </si>
  <si>
    <t>Сформировано:</t>
  </si>
  <si>
    <t>Отчетный год</t>
  </si>
  <si>
    <t>КПП</t>
  </si>
  <si>
    <t>ИНН</t>
  </si>
  <si>
    <t>Код учреждения</t>
  </si>
  <si>
    <t>Полное наименование учреждения</t>
  </si>
  <si>
    <t>Дата утверждения</t>
  </si>
  <si>
    <t>Дата формирования</t>
  </si>
  <si>
    <t>Директор</t>
  </si>
  <si>
    <t>МУНИЦИПАЛЬНОЕ ОБЩЕОБРАЗОВАТЕЛЬНОЕ БЮДЖЕТНОЕ УЧРЕЖДЕНИЕ ОСНОВНАЯ ОБЩЕОБРАЗОВАТЕЛЬНАЯ               ШКОЛА № 44 Г.СОЧИ ИМЕНИ ВЕРЫ ИВАНОВНЫ ПРУИДЗЕ</t>
  </si>
  <si>
    <t>Учреждением-МУНИЦИПАЛЬНОЕ ОБЩЕОБРАЗОВАТЕЛЬНОЕ БЮДЖЕТНОЕ УЧРЕЖДЕНИЕ ОСНОВНАЯ ОБЩЕОБРАЗОВАТЕЛЬНАЯ ШКОЛА № 44 Г.СОЧИ ИМЕНИ ВЕРЫ ИВАНОВНЫ ПРУИДЗЕ</t>
  </si>
  <si>
    <t>Начальник Управления по образованию и науке администрации муниципального образования городской округ город-курорт Сочи краснодарского края</t>
  </si>
  <si>
    <t xml:space="preserve">Оплата труда </t>
  </si>
  <si>
    <t>Начисления на выплаты по оплате труда</t>
  </si>
  <si>
    <t xml:space="preserve">
  Пособия по социальной помощи, выплачиваемые работодателями, нанимателями бывшим работникам в натуральной форме
</t>
  </si>
  <si>
    <t>Другие экономические санкции</t>
  </si>
  <si>
    <t xml:space="preserve">
  Увеличение стоимости прочих материальных запасов однократного применения
</t>
  </si>
  <si>
    <t xml:space="preserve">Увеличение стоимости строительных материалов
</t>
  </si>
  <si>
    <t xml:space="preserve">Увеличение стоимости горюче-смазочных материалов
</t>
  </si>
  <si>
    <t xml:space="preserve">
  Социальные пособия и компенсации персоналу в денежной форме
</t>
  </si>
  <si>
    <t xml:space="preserve">
  Прочие несоциальные выплаты персоналу в натуральной форм
</t>
  </si>
  <si>
    <t xml:space="preserve">Прочие несоциальные выплаты персоналу в денежной форме
</t>
  </si>
  <si>
    <t>О. Н. Медведева</t>
  </si>
  <si>
    <t>1 621,00 м2</t>
  </si>
  <si>
    <t>182,30 м2</t>
  </si>
  <si>
    <t>В. В. Истомин</t>
  </si>
  <si>
    <t xml:space="preserve">                                                                                                                                                                                         Отчет о результатах деятельности муниципального учреждения</t>
  </si>
  <si>
    <t>МУНИЦИПАЛЬНОЕ ОБЩЕОБРАЗОВАТЕЛЬНОЕ БЮДЖЕТНОЕ УЧРЕЖДЕНИЕ ОСНОВНАЯ ОБЩЕОБРАЗОВАТЕЛЬНАЯ    ШКОЛА № 44 Г.СОЧИ ИМЕНИ ВЕРЫ ИВАНОВНЫ ПРУИДЗЕ</t>
  </si>
  <si>
    <r>
      <t xml:space="preserve">количество штатных единиц  </t>
    </r>
    <r>
      <rPr>
        <b/>
        <sz val="9.5"/>
        <rFont val="Times New Roman"/>
        <family val="1"/>
        <charset val="204"/>
      </rPr>
      <t>на начало года</t>
    </r>
  </si>
  <si>
    <r>
      <t xml:space="preserve">количество штатных единиц  </t>
    </r>
    <r>
      <rPr>
        <b/>
        <sz val="9.5"/>
        <rFont val="Times New Roman"/>
        <family val="1"/>
        <charset val="204"/>
      </rPr>
      <t>на конец года</t>
    </r>
  </si>
  <si>
    <t>Реализация основных общеобразовательных программ начального общего образования</t>
  </si>
  <si>
    <t xml:space="preserve">Реализация основных общеобразовательных программ основного общего образования </t>
  </si>
  <si>
    <t>Реализация дополнительных общеразвивающих программ</t>
  </si>
  <si>
    <t xml:space="preserve">Проведение промежуточной итоговой аттестации лиц, осваивающих основную образовательную программу в форме самообразования или семейного образования либо обучавшихся по не имеющей государственной аккредитации образовательной программе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</si>
</sst>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9.5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3" fillId="0" borderId="0" xfId="0" applyFont="1"/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0" fontId="5" fillId="0" borderId="2" xfId="0" applyFont="1" applyBorder="1"/>
    <xf numFmtId="0" fontId="5" fillId="0" borderId="2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justify" vertical="center" wrapText="1"/>
    </xf>
    <xf numFmtId="4" fontId="6" fillId="0" borderId="8" xfId="0" applyNumberFormat="1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91"/>
  <sheetViews>
    <sheetView tabSelected="1" topLeftCell="A64" workbookViewId="0">
      <selection activeCell="B67" sqref="B67:C67"/>
    </sheetView>
  </sheetViews>
  <sheetFormatPr defaultRowHeight="15" x14ac:dyDescent="0.25"/>
  <cols>
    <col min="1" max="1" width="59.28515625" customWidth="1"/>
    <col min="2" max="2" width="7.140625" customWidth="1"/>
    <col min="3" max="3" width="7.5703125" customWidth="1"/>
    <col min="4" max="4" width="7.7109375" customWidth="1"/>
    <col min="5" max="5" width="9.140625" customWidth="1"/>
    <col min="6" max="6" width="10.42578125" customWidth="1"/>
    <col min="7" max="7" width="14.7109375" customWidth="1"/>
    <col min="8" max="8" width="9.140625" customWidth="1"/>
    <col min="9" max="9" width="16.140625" customWidth="1"/>
    <col min="10" max="16" width="9.140625" customWidth="1"/>
  </cols>
  <sheetData>
    <row r="2" spans="1:17" ht="15.75" x14ac:dyDescent="0.25">
      <c r="A2" s="7"/>
      <c r="B2" s="7"/>
      <c r="C2" s="8" t="s">
        <v>0</v>
      </c>
      <c r="D2" s="7"/>
      <c r="E2" s="7"/>
      <c r="F2" s="7"/>
      <c r="G2" s="7"/>
    </row>
    <row r="3" spans="1:17" ht="51" customHeight="1" x14ac:dyDescent="0.25">
      <c r="A3" s="7"/>
      <c r="B3" s="60" t="s">
        <v>74</v>
      </c>
      <c r="C3" s="60"/>
      <c r="D3" s="60"/>
      <c r="E3" s="60"/>
      <c r="F3" s="60"/>
      <c r="G3" s="60"/>
    </row>
    <row r="4" spans="1:17" ht="54.75" customHeight="1" x14ac:dyDescent="0.25">
      <c r="A4" s="7"/>
      <c r="B4" s="7"/>
      <c r="C4" s="7"/>
      <c r="D4" s="8" t="s">
        <v>85</v>
      </c>
      <c r="E4" s="7"/>
      <c r="F4" s="7"/>
      <c r="G4" s="7"/>
    </row>
    <row r="5" spans="1:17" ht="17.25" customHeight="1" x14ac:dyDescent="0.25">
      <c r="A5" s="7"/>
      <c r="B5" s="7"/>
      <c r="C5" s="7" t="s">
        <v>1</v>
      </c>
      <c r="D5" s="7" t="s">
        <v>3</v>
      </c>
      <c r="E5" s="7"/>
      <c r="F5" s="7"/>
      <c r="G5" s="7"/>
    </row>
    <row r="6" spans="1:17" x14ac:dyDescent="0.25">
      <c r="A6" s="9" t="s">
        <v>89</v>
      </c>
      <c r="B6" s="10"/>
      <c r="C6" s="10"/>
      <c r="D6" s="10"/>
      <c r="E6" s="7"/>
      <c r="F6" s="7"/>
      <c r="G6" s="7"/>
    </row>
    <row r="7" spans="1:17" ht="34.5" customHeight="1" x14ac:dyDescent="0.25">
      <c r="A7" s="34" t="s">
        <v>90</v>
      </c>
      <c r="B7" s="34"/>
      <c r="C7" s="34"/>
      <c r="D7" s="34"/>
      <c r="E7" s="34"/>
      <c r="F7" s="34"/>
      <c r="G7" s="34"/>
    </row>
    <row r="8" spans="1:17" ht="17.25" customHeight="1" x14ac:dyDescent="0.25">
      <c r="A8" s="11" t="s">
        <v>70</v>
      </c>
      <c r="B8" s="63"/>
      <c r="C8" s="63"/>
      <c r="D8" s="63"/>
      <c r="E8" s="63"/>
      <c r="F8" s="63"/>
      <c r="G8" s="63"/>
    </row>
    <row r="9" spans="1:17" ht="18" customHeight="1" x14ac:dyDescent="0.25">
      <c r="A9" s="11" t="s">
        <v>69</v>
      </c>
      <c r="B9" s="62">
        <v>44197</v>
      </c>
      <c r="C9" s="63"/>
      <c r="D9" s="63"/>
      <c r="E9" s="63"/>
      <c r="F9" s="63"/>
      <c r="G9" s="63"/>
    </row>
    <row r="10" spans="1:17" ht="45" customHeight="1" x14ac:dyDescent="0.25">
      <c r="A10" s="12" t="s">
        <v>68</v>
      </c>
      <c r="B10" s="61" t="s">
        <v>72</v>
      </c>
      <c r="C10" s="61"/>
      <c r="D10" s="61"/>
      <c r="E10" s="61"/>
      <c r="F10" s="61"/>
      <c r="G10" s="61"/>
    </row>
    <row r="11" spans="1:17" ht="27.75" customHeight="1" x14ac:dyDescent="0.25">
      <c r="A11" s="13" t="s">
        <v>67</v>
      </c>
      <c r="B11" s="42">
        <v>114</v>
      </c>
      <c r="C11" s="43"/>
      <c r="D11" s="43"/>
      <c r="E11" s="43"/>
      <c r="F11" s="43"/>
      <c r="G11" s="44"/>
    </row>
    <row r="12" spans="1:17" ht="25.5" customHeight="1" x14ac:dyDescent="0.25">
      <c r="A12" s="13" t="s">
        <v>66</v>
      </c>
      <c r="B12" s="41">
        <v>2319028942</v>
      </c>
      <c r="C12" s="41"/>
      <c r="D12" s="41"/>
      <c r="E12" s="41"/>
      <c r="F12" s="41"/>
      <c r="G12" s="41"/>
    </row>
    <row r="13" spans="1:17" ht="25.5" customHeight="1" x14ac:dyDescent="0.25">
      <c r="A13" s="13" t="s">
        <v>65</v>
      </c>
      <c r="B13" s="41">
        <v>231901001</v>
      </c>
      <c r="C13" s="41"/>
      <c r="D13" s="41"/>
      <c r="E13" s="41"/>
      <c r="F13" s="41"/>
      <c r="G13" s="41"/>
    </row>
    <row r="14" spans="1:17" ht="24" customHeight="1" x14ac:dyDescent="0.25">
      <c r="A14" s="14" t="s">
        <v>64</v>
      </c>
      <c r="B14" s="41">
        <v>2020</v>
      </c>
      <c r="C14" s="41"/>
      <c r="D14" s="41"/>
      <c r="E14" s="41"/>
      <c r="F14" s="41"/>
      <c r="G14" s="41"/>
    </row>
    <row r="15" spans="1:17" ht="57.75" customHeight="1" x14ac:dyDescent="0.25">
      <c r="A15" s="15" t="s">
        <v>63</v>
      </c>
      <c r="B15" s="35" t="s">
        <v>73</v>
      </c>
      <c r="C15" s="36"/>
      <c r="D15" s="36"/>
      <c r="E15" s="36"/>
      <c r="F15" s="36"/>
      <c r="G15" s="37"/>
    </row>
    <row r="16" spans="1:17" ht="30" customHeight="1" x14ac:dyDescent="0.25">
      <c r="A16" s="14" t="s">
        <v>91</v>
      </c>
      <c r="B16" s="39">
        <v>40.25</v>
      </c>
      <c r="C16" s="39"/>
      <c r="D16" s="39"/>
      <c r="E16" s="39"/>
      <c r="F16" s="39"/>
      <c r="G16" s="39"/>
      <c r="Q16" s="2"/>
    </row>
    <row r="17" spans="1:17" ht="29.25" customHeight="1" x14ac:dyDescent="0.25">
      <c r="A17" s="14" t="s">
        <v>92</v>
      </c>
      <c r="B17" s="39">
        <v>53.22</v>
      </c>
      <c r="C17" s="39"/>
      <c r="D17" s="39"/>
      <c r="E17" s="39"/>
      <c r="F17" s="39"/>
      <c r="G17" s="39"/>
      <c r="Q17" s="2"/>
    </row>
    <row r="18" spans="1:17" ht="18.75" customHeight="1" x14ac:dyDescent="0.25">
      <c r="A18" s="14" t="s">
        <v>62</v>
      </c>
      <c r="B18" s="39">
        <v>30029.15</v>
      </c>
      <c r="C18" s="39"/>
      <c r="D18" s="39"/>
      <c r="E18" s="39"/>
      <c r="F18" s="39"/>
      <c r="G18" s="39"/>
    </row>
    <row r="19" spans="1:17" ht="21" customHeight="1" x14ac:dyDescent="0.25">
      <c r="A19" s="38" t="s">
        <v>14</v>
      </c>
      <c r="B19" s="38"/>
      <c r="C19" s="38"/>
      <c r="D19" s="38"/>
      <c r="E19" s="38"/>
      <c r="F19" s="38"/>
      <c r="G19" s="38"/>
    </row>
    <row r="20" spans="1:17" ht="25.5" x14ac:dyDescent="0.25">
      <c r="A20" s="16" t="s">
        <v>4</v>
      </c>
      <c r="B20" s="39">
        <v>82.34</v>
      </c>
      <c r="C20" s="39"/>
      <c r="D20" s="39"/>
      <c r="E20" s="39"/>
      <c r="F20" s="39"/>
      <c r="G20" s="39"/>
    </row>
    <row r="21" spans="1:17" ht="19.5" customHeight="1" x14ac:dyDescent="0.25">
      <c r="A21" s="17" t="s">
        <v>5</v>
      </c>
      <c r="B21" s="45">
        <v>0</v>
      </c>
      <c r="C21" s="45"/>
      <c r="D21" s="45"/>
      <c r="E21" s="45"/>
      <c r="F21" s="45"/>
      <c r="G21" s="45"/>
    </row>
    <row r="22" spans="1:17" ht="21" customHeight="1" x14ac:dyDescent="0.25">
      <c r="A22" s="18" t="s">
        <v>6</v>
      </c>
      <c r="B22" s="39">
        <v>-36.78</v>
      </c>
      <c r="C22" s="39"/>
      <c r="D22" s="39"/>
      <c r="E22" s="39"/>
      <c r="F22" s="39"/>
      <c r="G22" s="39"/>
    </row>
    <row r="23" spans="1:17" ht="42.75" customHeight="1" x14ac:dyDescent="0.25">
      <c r="A23" s="18" t="s">
        <v>7</v>
      </c>
      <c r="B23" s="45">
        <v>0</v>
      </c>
      <c r="C23" s="45"/>
      <c r="D23" s="45"/>
      <c r="E23" s="45"/>
      <c r="F23" s="45"/>
      <c r="G23" s="45"/>
    </row>
    <row r="24" spans="1:17" ht="42.75" customHeight="1" x14ac:dyDescent="0.25">
      <c r="A24" s="38" t="s">
        <v>8</v>
      </c>
      <c r="B24" s="38"/>
      <c r="C24" s="38"/>
      <c r="D24" s="38"/>
      <c r="E24" s="38"/>
      <c r="F24" s="38"/>
      <c r="G24" s="38"/>
    </row>
    <row r="25" spans="1:17" ht="31.5" customHeight="1" x14ac:dyDescent="0.25">
      <c r="A25" s="16" t="s">
        <v>9</v>
      </c>
      <c r="B25" s="40">
        <f>B26+B27</f>
        <v>386.56</v>
      </c>
      <c r="C25" s="40"/>
      <c r="D25" s="40"/>
      <c r="E25" s="40"/>
      <c r="F25" s="40"/>
      <c r="G25" s="40"/>
    </row>
    <row r="26" spans="1:17" ht="26.25" customHeight="1" x14ac:dyDescent="0.25">
      <c r="A26" s="18" t="s">
        <v>10</v>
      </c>
      <c r="B26" s="39">
        <v>-38.18</v>
      </c>
      <c r="C26" s="39"/>
      <c r="D26" s="39"/>
      <c r="E26" s="39"/>
      <c r="F26" s="39"/>
      <c r="G26" s="39"/>
    </row>
    <row r="27" spans="1:17" ht="25.5" customHeight="1" x14ac:dyDescent="0.25">
      <c r="A27" s="18" t="s">
        <v>11</v>
      </c>
      <c r="B27" s="39">
        <v>424.74</v>
      </c>
      <c r="C27" s="39"/>
      <c r="D27" s="39"/>
      <c r="E27" s="39"/>
      <c r="F27" s="39"/>
      <c r="G27" s="39"/>
    </row>
    <row r="28" spans="1:17" ht="28.5" customHeight="1" x14ac:dyDescent="0.25">
      <c r="A28" s="16" t="s">
        <v>12</v>
      </c>
      <c r="B28" s="39">
        <v>100</v>
      </c>
      <c r="C28" s="39"/>
      <c r="D28" s="39"/>
      <c r="E28" s="39"/>
      <c r="F28" s="39"/>
      <c r="G28" s="39"/>
    </row>
    <row r="29" spans="1:17" ht="28.5" customHeight="1" x14ac:dyDescent="0.25">
      <c r="A29" s="17" t="s">
        <v>13</v>
      </c>
      <c r="B29" s="39">
        <v>0</v>
      </c>
      <c r="C29" s="39"/>
      <c r="D29" s="39"/>
      <c r="E29" s="39"/>
      <c r="F29" s="39"/>
      <c r="G29" s="39"/>
    </row>
    <row r="30" spans="1:17" ht="28.5" customHeight="1" x14ac:dyDescent="0.25">
      <c r="A30" s="38" t="s">
        <v>15</v>
      </c>
      <c r="B30" s="38"/>
      <c r="C30" s="38"/>
      <c r="D30" s="38"/>
      <c r="E30" s="38"/>
      <c r="F30" s="38"/>
      <c r="G30" s="38"/>
    </row>
    <row r="31" spans="1:17" ht="28.5" customHeight="1" x14ac:dyDescent="0.25">
      <c r="A31" s="14" t="s">
        <v>16</v>
      </c>
      <c r="B31" s="39">
        <f>SUM(B32:C35)</f>
        <v>19513177.939999998</v>
      </c>
      <c r="C31" s="39"/>
      <c r="D31" s="39"/>
      <c r="E31" s="39"/>
      <c r="F31" s="39"/>
      <c r="G31" s="39"/>
    </row>
    <row r="32" spans="1:17" ht="28.5" customHeight="1" x14ac:dyDescent="0.25">
      <c r="A32" s="18" t="s">
        <v>17</v>
      </c>
      <c r="B32" s="39">
        <f>13272900+2411900</f>
        <v>15684800</v>
      </c>
      <c r="C32" s="39"/>
      <c r="D32" s="39"/>
      <c r="E32" s="39"/>
      <c r="F32" s="39"/>
      <c r="G32" s="39"/>
    </row>
    <row r="33" spans="1:8" ht="28.5" customHeight="1" x14ac:dyDescent="0.25">
      <c r="A33" s="18" t="s">
        <v>18</v>
      </c>
      <c r="B33" s="39">
        <f>240000+100000+60000+989600+925380+4500+174000+34527.65+475200+546840</f>
        <v>3550047.65</v>
      </c>
      <c r="C33" s="39"/>
      <c r="D33" s="39"/>
      <c r="E33" s="39"/>
      <c r="F33" s="39"/>
      <c r="G33" s="39"/>
    </row>
    <row r="34" spans="1:8" ht="28.5" customHeight="1" x14ac:dyDescent="0.25">
      <c r="A34" s="18" t="s">
        <v>19</v>
      </c>
      <c r="B34" s="39">
        <f>208226.12+15600-9190.83+55145+8550</f>
        <v>278330.29000000004</v>
      </c>
      <c r="C34" s="39"/>
      <c r="D34" s="39"/>
      <c r="E34" s="39"/>
      <c r="F34" s="39"/>
      <c r="G34" s="39"/>
    </row>
    <row r="35" spans="1:8" ht="28.5" customHeight="1" x14ac:dyDescent="0.25">
      <c r="A35" s="18" t="s">
        <v>20</v>
      </c>
      <c r="B35" s="39"/>
      <c r="C35" s="39"/>
      <c r="D35" s="39"/>
      <c r="E35" s="39"/>
      <c r="F35" s="39"/>
      <c r="G35" s="39"/>
    </row>
    <row r="36" spans="1:8" ht="15.75" customHeight="1" x14ac:dyDescent="0.25">
      <c r="A36" s="38" t="s">
        <v>21</v>
      </c>
      <c r="B36" s="38"/>
      <c r="C36" s="38"/>
      <c r="D36" s="38"/>
      <c r="E36" s="38"/>
      <c r="F36" s="38"/>
      <c r="G36" s="38"/>
    </row>
    <row r="37" spans="1:8" ht="46.5" customHeight="1" x14ac:dyDescent="0.25">
      <c r="A37" s="14" t="s">
        <v>22</v>
      </c>
      <c r="B37" s="19" t="s">
        <v>26</v>
      </c>
      <c r="C37" s="13" t="s">
        <v>27</v>
      </c>
      <c r="D37" s="20" t="s">
        <v>28</v>
      </c>
      <c r="E37" s="20" t="s">
        <v>23</v>
      </c>
      <c r="F37" s="20" t="s">
        <v>24</v>
      </c>
      <c r="G37" s="20" t="s">
        <v>25</v>
      </c>
      <c r="H37" s="3"/>
    </row>
    <row r="38" spans="1:8" ht="30.75" customHeight="1" x14ac:dyDescent="0.25">
      <c r="A38" s="18" t="s">
        <v>75</v>
      </c>
      <c r="B38" s="21">
        <v>925</v>
      </c>
      <c r="C38" s="22" t="s">
        <v>29</v>
      </c>
      <c r="D38" s="23" t="s">
        <v>30</v>
      </c>
      <c r="E38" s="24">
        <v>111</v>
      </c>
      <c r="F38" s="24">
        <v>211</v>
      </c>
      <c r="G38" s="25">
        <f>4236.97+9957747.68+499040.56+417689.27</f>
        <v>10878714.48</v>
      </c>
    </row>
    <row r="39" spans="1:8" ht="30.75" customHeight="1" x14ac:dyDescent="0.25">
      <c r="A39" s="18" t="s">
        <v>82</v>
      </c>
      <c r="B39" s="21">
        <v>925</v>
      </c>
      <c r="C39" s="22" t="s">
        <v>29</v>
      </c>
      <c r="D39" s="23" t="s">
        <v>30</v>
      </c>
      <c r="E39" s="24">
        <v>111</v>
      </c>
      <c r="F39" s="24">
        <v>266</v>
      </c>
      <c r="G39" s="25">
        <v>3052.32</v>
      </c>
    </row>
    <row r="40" spans="1:8" ht="35.25" customHeight="1" x14ac:dyDescent="0.25">
      <c r="A40" s="18" t="s">
        <v>84</v>
      </c>
      <c r="B40" s="21">
        <v>925</v>
      </c>
      <c r="C40" s="22" t="s">
        <v>29</v>
      </c>
      <c r="D40" s="23" t="s">
        <v>30</v>
      </c>
      <c r="E40" s="24">
        <v>112</v>
      </c>
      <c r="F40" s="24">
        <v>212</v>
      </c>
      <c r="G40" s="25">
        <f>300+800</f>
        <v>1100</v>
      </c>
    </row>
    <row r="41" spans="1:8" ht="30.75" customHeight="1" x14ac:dyDescent="0.25">
      <c r="A41" s="18" t="s">
        <v>83</v>
      </c>
      <c r="B41" s="21">
        <v>925</v>
      </c>
      <c r="C41" s="22" t="s">
        <v>29</v>
      </c>
      <c r="D41" s="23" t="s">
        <v>30</v>
      </c>
      <c r="E41" s="24">
        <v>112</v>
      </c>
      <c r="F41" s="24">
        <v>214</v>
      </c>
      <c r="G41" s="25">
        <v>41904.57</v>
      </c>
    </row>
    <row r="42" spans="1:8" ht="30.75" customHeight="1" x14ac:dyDescent="0.25">
      <c r="A42" s="18" t="s">
        <v>39</v>
      </c>
      <c r="B42" s="21">
        <v>925</v>
      </c>
      <c r="C42" s="22" t="s">
        <v>29</v>
      </c>
      <c r="D42" s="23" t="s">
        <v>30</v>
      </c>
      <c r="E42" s="24">
        <v>112</v>
      </c>
      <c r="F42" s="24">
        <v>226</v>
      </c>
      <c r="G42" s="25">
        <f>3426+5758.7</f>
        <v>9184.7000000000007</v>
      </c>
    </row>
    <row r="43" spans="1:8" ht="30.75" customHeight="1" x14ac:dyDescent="0.25">
      <c r="A43" s="18" t="s">
        <v>76</v>
      </c>
      <c r="B43" s="21">
        <v>925</v>
      </c>
      <c r="C43" s="22" t="s">
        <v>29</v>
      </c>
      <c r="D43" s="23" t="s">
        <v>30</v>
      </c>
      <c r="E43" s="24">
        <v>119</v>
      </c>
      <c r="F43" s="24">
        <v>213</v>
      </c>
      <c r="G43" s="25">
        <f>1508.49+3000614.28+131710.59+126029.08</f>
        <v>3259862.44</v>
      </c>
    </row>
    <row r="44" spans="1:8" ht="30.75" customHeight="1" x14ac:dyDescent="0.25">
      <c r="A44" s="18" t="s">
        <v>31</v>
      </c>
      <c r="B44" s="21">
        <v>925</v>
      </c>
      <c r="C44" s="22" t="s">
        <v>29</v>
      </c>
      <c r="D44" s="23" t="s">
        <v>30</v>
      </c>
      <c r="E44" s="24">
        <v>244</v>
      </c>
      <c r="F44" s="24">
        <v>221</v>
      </c>
      <c r="G44" s="25"/>
    </row>
    <row r="45" spans="1:8" ht="30.75" customHeight="1" x14ac:dyDescent="0.25">
      <c r="A45" s="18" t="s">
        <v>32</v>
      </c>
      <c r="B45" s="21">
        <v>925</v>
      </c>
      <c r="C45" s="22" t="s">
        <v>29</v>
      </c>
      <c r="D45" s="23" t="s">
        <v>30</v>
      </c>
      <c r="E45" s="24">
        <v>244</v>
      </c>
      <c r="F45" s="24">
        <v>222</v>
      </c>
      <c r="G45" s="25"/>
    </row>
    <row r="46" spans="1:8" ht="30.75" customHeight="1" x14ac:dyDescent="0.25">
      <c r="A46" s="18" t="s">
        <v>33</v>
      </c>
      <c r="B46" s="21">
        <v>925</v>
      </c>
      <c r="C46" s="22" t="s">
        <v>29</v>
      </c>
      <c r="D46" s="23" t="s">
        <v>30</v>
      </c>
      <c r="E46" s="24">
        <v>244</v>
      </c>
      <c r="F46" s="24">
        <v>223</v>
      </c>
      <c r="G46" s="25">
        <f>192091.92+626788.52</f>
        <v>818880.44000000006</v>
      </c>
    </row>
    <row r="47" spans="1:8" ht="30.75" customHeight="1" x14ac:dyDescent="0.25">
      <c r="A47" s="18" t="s">
        <v>34</v>
      </c>
      <c r="B47" s="21">
        <v>925</v>
      </c>
      <c r="C47" s="22" t="s">
        <v>29</v>
      </c>
      <c r="D47" s="23" t="s">
        <v>30</v>
      </c>
      <c r="E47" s="24">
        <v>244</v>
      </c>
      <c r="F47" s="24">
        <v>224</v>
      </c>
      <c r="G47" s="25"/>
    </row>
    <row r="48" spans="1:8" ht="30.75" customHeight="1" x14ac:dyDescent="0.25">
      <c r="A48" s="18" t="s">
        <v>35</v>
      </c>
      <c r="B48" s="21">
        <v>925</v>
      </c>
      <c r="C48" s="22" t="s">
        <v>29</v>
      </c>
      <c r="D48" s="23" t="s">
        <v>30</v>
      </c>
      <c r="E48" s="24">
        <v>244</v>
      </c>
      <c r="F48" s="24">
        <v>225</v>
      </c>
      <c r="G48" s="25">
        <f>153481.6+240000+100000+220000+4500</f>
        <v>717981.6</v>
      </c>
    </row>
    <row r="49" spans="1:9" ht="30.75" customHeight="1" x14ac:dyDescent="0.25">
      <c r="A49" s="18" t="s">
        <v>39</v>
      </c>
      <c r="B49" s="21">
        <v>925</v>
      </c>
      <c r="C49" s="22" t="s">
        <v>29</v>
      </c>
      <c r="D49" s="23" t="s">
        <v>30</v>
      </c>
      <c r="E49" s="24">
        <v>244</v>
      </c>
      <c r="F49" s="24">
        <v>226</v>
      </c>
      <c r="G49" s="25">
        <f>53180+30057.81+925380</f>
        <v>1008617.81</v>
      </c>
    </row>
    <row r="50" spans="1:9" ht="30.75" customHeight="1" x14ac:dyDescent="0.25">
      <c r="A50" s="18" t="s">
        <v>81</v>
      </c>
      <c r="B50" s="21">
        <v>925</v>
      </c>
      <c r="C50" s="22" t="s">
        <v>29</v>
      </c>
      <c r="D50" s="23" t="s">
        <v>30</v>
      </c>
      <c r="E50" s="24">
        <v>244</v>
      </c>
      <c r="F50" s="24">
        <v>343</v>
      </c>
      <c r="G50" s="25">
        <v>749300</v>
      </c>
    </row>
    <row r="51" spans="1:9" ht="30.75" customHeight="1" x14ac:dyDescent="0.25">
      <c r="A51" s="18" t="s">
        <v>80</v>
      </c>
      <c r="B51" s="21">
        <v>925</v>
      </c>
      <c r="C51" s="22" t="s">
        <v>29</v>
      </c>
      <c r="D51" s="23" t="s">
        <v>30</v>
      </c>
      <c r="E51" s="24">
        <v>244</v>
      </c>
      <c r="F51" s="24">
        <v>344</v>
      </c>
      <c r="G51" s="25">
        <v>13345</v>
      </c>
    </row>
    <row r="52" spans="1:9" ht="30.75" customHeight="1" x14ac:dyDescent="0.25">
      <c r="A52" s="18" t="s">
        <v>36</v>
      </c>
      <c r="B52" s="21">
        <v>925</v>
      </c>
      <c r="C52" s="22" t="s">
        <v>29</v>
      </c>
      <c r="D52" s="23" t="s">
        <v>30</v>
      </c>
      <c r="E52" s="24">
        <v>244</v>
      </c>
      <c r="F52" s="24">
        <v>346</v>
      </c>
      <c r="G52" s="25">
        <f>11617.25+4326+41801+30000+8434.75</f>
        <v>96179</v>
      </c>
    </row>
    <row r="53" spans="1:9" ht="30.75" customHeight="1" x14ac:dyDescent="0.25">
      <c r="A53" s="18" t="s">
        <v>79</v>
      </c>
      <c r="B53" s="21">
        <v>925</v>
      </c>
      <c r="C53" s="22" t="s">
        <v>29</v>
      </c>
      <c r="D53" s="23" t="s">
        <v>30</v>
      </c>
      <c r="E53" s="24">
        <v>244</v>
      </c>
      <c r="F53" s="24">
        <v>349</v>
      </c>
      <c r="G53" s="25">
        <v>6701.74</v>
      </c>
    </row>
    <row r="54" spans="1:9" ht="30.75" customHeight="1" x14ac:dyDescent="0.25">
      <c r="A54" s="18" t="s">
        <v>78</v>
      </c>
      <c r="B54" s="21">
        <v>925</v>
      </c>
      <c r="C54" s="22" t="s">
        <v>29</v>
      </c>
      <c r="D54" s="23" t="s">
        <v>30</v>
      </c>
      <c r="E54" s="24">
        <v>853</v>
      </c>
      <c r="F54" s="24">
        <v>295</v>
      </c>
      <c r="G54" s="25">
        <v>625</v>
      </c>
    </row>
    <row r="55" spans="1:9" ht="30.75" customHeight="1" x14ac:dyDescent="0.25">
      <c r="A55" s="18" t="s">
        <v>37</v>
      </c>
      <c r="B55" s="21">
        <v>925</v>
      </c>
      <c r="C55" s="22" t="s">
        <v>29</v>
      </c>
      <c r="D55" s="23" t="s">
        <v>30</v>
      </c>
      <c r="E55" s="24">
        <v>853</v>
      </c>
      <c r="F55" s="24">
        <v>292</v>
      </c>
      <c r="G55" s="25">
        <v>3.92</v>
      </c>
    </row>
    <row r="56" spans="1:9" ht="30.75" customHeight="1" x14ac:dyDescent="0.25">
      <c r="A56" s="18" t="s">
        <v>38</v>
      </c>
      <c r="B56" s="21">
        <v>925</v>
      </c>
      <c r="C56" s="22" t="s">
        <v>29</v>
      </c>
      <c r="D56" s="23" t="s">
        <v>30</v>
      </c>
      <c r="E56" s="24">
        <v>851</v>
      </c>
      <c r="F56" s="24">
        <v>291</v>
      </c>
      <c r="G56" s="25">
        <v>217794.92</v>
      </c>
    </row>
    <row r="57" spans="1:9" ht="30.75" customHeight="1" x14ac:dyDescent="0.25">
      <c r="A57" s="18" t="s">
        <v>41</v>
      </c>
      <c r="B57" s="21">
        <v>925</v>
      </c>
      <c r="C57" s="22" t="s">
        <v>29</v>
      </c>
      <c r="D57" s="23" t="s">
        <v>30</v>
      </c>
      <c r="E57" s="24">
        <v>244</v>
      </c>
      <c r="F57" s="24">
        <v>310</v>
      </c>
      <c r="G57" s="25">
        <f>8950+215045.28+726224+169674+22910.4+475200</f>
        <v>1618003.68</v>
      </c>
    </row>
    <row r="58" spans="1:9" ht="30.75" customHeight="1" x14ac:dyDescent="0.25">
      <c r="A58" s="18" t="s">
        <v>40</v>
      </c>
      <c r="B58" s="21">
        <v>925</v>
      </c>
      <c r="C58" s="22" t="s">
        <v>29</v>
      </c>
      <c r="D58" s="23" t="s">
        <v>30</v>
      </c>
      <c r="E58" s="24">
        <v>112</v>
      </c>
      <c r="F58" s="24">
        <v>266</v>
      </c>
      <c r="G58" s="25"/>
    </row>
    <row r="59" spans="1:9" ht="46.5" customHeight="1" x14ac:dyDescent="0.25">
      <c r="A59" s="18" t="s">
        <v>77</v>
      </c>
      <c r="B59" s="21">
        <v>925</v>
      </c>
      <c r="C59" s="22" t="s">
        <v>29</v>
      </c>
      <c r="D59" s="23" t="s">
        <v>30</v>
      </c>
      <c r="E59" s="24">
        <v>321</v>
      </c>
      <c r="F59" s="24">
        <v>265</v>
      </c>
      <c r="G59" s="25">
        <f>18095.43</f>
        <v>18095.43</v>
      </c>
    </row>
    <row r="60" spans="1:9" ht="30.75" customHeight="1" x14ac:dyDescent="0.25">
      <c r="A60" s="14" t="s">
        <v>42</v>
      </c>
      <c r="B60" s="53">
        <f>SUM(G38:G59)</f>
        <v>19459347.050000001</v>
      </c>
      <c r="C60" s="54"/>
      <c r="D60" s="54"/>
      <c r="E60" s="54"/>
      <c r="F60" s="54"/>
      <c r="G60" s="55"/>
      <c r="I60" s="70"/>
    </row>
    <row r="61" spans="1:9" ht="18" customHeight="1" x14ac:dyDescent="0.25">
      <c r="A61" s="47" t="s">
        <v>43</v>
      </c>
      <c r="B61" s="47"/>
      <c r="C61" s="47"/>
      <c r="D61" s="47"/>
      <c r="E61" s="47"/>
      <c r="F61" s="47"/>
      <c r="G61" s="47"/>
    </row>
    <row r="62" spans="1:9" ht="42.75" customHeight="1" x14ac:dyDescent="0.25">
      <c r="A62" s="26" t="s">
        <v>44</v>
      </c>
      <c r="B62" s="48" t="s">
        <v>45</v>
      </c>
      <c r="C62" s="49"/>
      <c r="D62" s="48" t="s">
        <v>46</v>
      </c>
      <c r="E62" s="49"/>
      <c r="F62" s="48" t="s">
        <v>47</v>
      </c>
      <c r="G62" s="49"/>
    </row>
    <row r="63" spans="1:9" s="7" customFormat="1" ht="42.75" customHeight="1" x14ac:dyDescent="0.25">
      <c r="A63" s="31" t="s">
        <v>93</v>
      </c>
      <c r="B63" s="32">
        <f>96+5</f>
        <v>101</v>
      </c>
      <c r="C63" s="33"/>
      <c r="D63" s="32">
        <v>0</v>
      </c>
      <c r="E63" s="33"/>
      <c r="F63" s="32"/>
      <c r="G63" s="33"/>
    </row>
    <row r="64" spans="1:9" s="7" customFormat="1" ht="42.75" customHeight="1" x14ac:dyDescent="0.25">
      <c r="A64" s="31" t="s">
        <v>94</v>
      </c>
      <c r="B64" s="32">
        <f>139+2</f>
        <v>141</v>
      </c>
      <c r="C64" s="33"/>
      <c r="D64" s="32">
        <v>0</v>
      </c>
      <c r="E64" s="33"/>
      <c r="F64" s="32"/>
      <c r="G64" s="33"/>
    </row>
    <row r="65" spans="1:7" s="7" customFormat="1" ht="42.75" customHeight="1" x14ac:dyDescent="0.25">
      <c r="A65" s="31" t="s">
        <v>95</v>
      </c>
      <c r="B65" s="32">
        <f>9720+1620+7884</f>
        <v>19224</v>
      </c>
      <c r="C65" s="33"/>
      <c r="D65" s="32">
        <v>0</v>
      </c>
      <c r="E65" s="33"/>
      <c r="F65" s="32"/>
      <c r="G65" s="33"/>
    </row>
    <row r="66" spans="1:7" s="7" customFormat="1" ht="80.25" customHeight="1" x14ac:dyDescent="0.25">
      <c r="A66" s="31" t="s">
        <v>96</v>
      </c>
      <c r="B66" s="32">
        <v>118</v>
      </c>
      <c r="C66" s="33"/>
      <c r="D66" s="32">
        <v>0</v>
      </c>
      <c r="E66" s="33"/>
      <c r="F66" s="32"/>
      <c r="G66" s="33"/>
    </row>
    <row r="67" spans="1:7" s="7" customFormat="1" ht="75.75" customHeight="1" x14ac:dyDescent="0.25">
      <c r="A67" s="31" t="s">
        <v>96</v>
      </c>
      <c r="B67" s="32">
        <v>93</v>
      </c>
      <c r="C67" s="33"/>
      <c r="D67" s="32">
        <v>0</v>
      </c>
      <c r="E67" s="33"/>
      <c r="F67" s="32"/>
      <c r="G67" s="33"/>
    </row>
    <row r="68" spans="1:7" ht="18" customHeight="1" x14ac:dyDescent="0.25">
      <c r="A68" s="50" t="s">
        <v>48</v>
      </c>
      <c r="B68" s="51"/>
      <c r="C68" s="51"/>
      <c r="D68" s="51"/>
      <c r="E68" s="51"/>
      <c r="F68" s="51"/>
      <c r="G68" s="52"/>
    </row>
    <row r="69" spans="1:7" ht="63.75" customHeight="1" x14ac:dyDescent="0.25">
      <c r="A69" s="7"/>
      <c r="B69" s="40" t="s">
        <v>50</v>
      </c>
      <c r="C69" s="40"/>
      <c r="D69" s="40"/>
      <c r="E69" s="46" t="s">
        <v>51</v>
      </c>
      <c r="F69" s="46"/>
      <c r="G69" s="46"/>
    </row>
    <row r="70" spans="1:7" ht="63.75" customHeight="1" x14ac:dyDescent="0.25">
      <c r="A70" s="27" t="s">
        <v>49</v>
      </c>
      <c r="B70" s="56">
        <v>22144428</v>
      </c>
      <c r="C70" s="57"/>
      <c r="D70" s="58"/>
      <c r="E70" s="56">
        <v>22144428</v>
      </c>
      <c r="F70" s="57"/>
      <c r="G70" s="58"/>
    </row>
    <row r="71" spans="1:7" ht="37.5" customHeight="1" x14ac:dyDescent="0.25">
      <c r="A71" s="28" t="s">
        <v>52</v>
      </c>
      <c r="B71" s="59">
        <v>0</v>
      </c>
      <c r="C71" s="59"/>
      <c r="D71" s="59"/>
      <c r="E71" s="59">
        <v>0</v>
      </c>
      <c r="F71" s="59"/>
      <c r="G71" s="59"/>
    </row>
    <row r="72" spans="1:7" ht="40.5" customHeight="1" x14ac:dyDescent="0.25">
      <c r="A72" s="28" t="s">
        <v>53</v>
      </c>
      <c r="B72" s="59">
        <v>24891665.93</v>
      </c>
      <c r="C72" s="59"/>
      <c r="D72" s="59"/>
      <c r="E72" s="59">
        <v>24891665.93</v>
      </c>
      <c r="F72" s="59"/>
      <c r="G72" s="59"/>
    </row>
    <row r="73" spans="1:7" ht="63.75" customHeight="1" x14ac:dyDescent="0.25">
      <c r="A73" s="27" t="s">
        <v>54</v>
      </c>
      <c r="B73" s="56">
        <v>7948648.3099999996</v>
      </c>
      <c r="C73" s="57"/>
      <c r="D73" s="58"/>
      <c r="E73" s="56">
        <v>8039239.4800000004</v>
      </c>
      <c r="F73" s="57"/>
      <c r="G73" s="58"/>
    </row>
    <row r="74" spans="1:7" ht="37.5" customHeight="1" x14ac:dyDescent="0.25">
      <c r="A74" s="28" t="s">
        <v>55</v>
      </c>
      <c r="B74" s="59">
        <v>0</v>
      </c>
      <c r="C74" s="59"/>
      <c r="D74" s="59"/>
      <c r="E74" s="59">
        <v>0</v>
      </c>
      <c r="F74" s="59"/>
      <c r="G74" s="59"/>
    </row>
    <row r="75" spans="1:7" ht="40.5" customHeight="1" x14ac:dyDescent="0.25">
      <c r="A75" s="28" t="s">
        <v>56</v>
      </c>
      <c r="B75" s="59">
        <v>577672.68000000005</v>
      </c>
      <c r="C75" s="59"/>
      <c r="D75" s="59"/>
      <c r="E75" s="67">
        <v>577672.68000000005</v>
      </c>
      <c r="F75" s="68"/>
      <c r="G75" s="69"/>
    </row>
    <row r="76" spans="1:7" ht="40.5" customHeight="1" x14ac:dyDescent="0.25">
      <c r="A76" s="65" t="s">
        <v>57</v>
      </c>
      <c r="B76" s="65"/>
      <c r="C76" s="65"/>
      <c r="D76" s="65"/>
      <c r="E76" s="65"/>
      <c r="F76" s="65"/>
      <c r="G76" s="66"/>
    </row>
    <row r="77" spans="1:7" ht="63.75" customHeight="1" x14ac:dyDescent="0.25">
      <c r="A77" s="27" t="s">
        <v>58</v>
      </c>
      <c r="B77" s="56" t="s">
        <v>86</v>
      </c>
      <c r="C77" s="57"/>
      <c r="D77" s="58"/>
      <c r="E77" s="56" t="s">
        <v>86</v>
      </c>
      <c r="F77" s="57"/>
      <c r="G77" s="58"/>
    </row>
    <row r="78" spans="1:7" ht="37.5" customHeight="1" x14ac:dyDescent="0.25">
      <c r="A78" s="28" t="s">
        <v>59</v>
      </c>
      <c r="B78" s="59">
        <v>0</v>
      </c>
      <c r="C78" s="59"/>
      <c r="D78" s="59"/>
      <c r="E78" s="59">
        <v>0</v>
      </c>
      <c r="F78" s="59"/>
      <c r="G78" s="59"/>
    </row>
    <row r="79" spans="1:7" ht="40.5" customHeight="1" x14ac:dyDescent="0.25">
      <c r="A79" s="29" t="s">
        <v>60</v>
      </c>
      <c r="B79" s="64" t="s">
        <v>87</v>
      </c>
      <c r="C79" s="64"/>
      <c r="D79" s="64"/>
      <c r="E79" s="64" t="s">
        <v>87</v>
      </c>
      <c r="F79" s="64"/>
      <c r="G79" s="64"/>
    </row>
    <row r="80" spans="1:7" ht="40.5" customHeight="1" x14ac:dyDescent="0.25">
      <c r="A80" s="30" t="s">
        <v>61</v>
      </c>
      <c r="B80" s="59">
        <v>0</v>
      </c>
      <c r="C80" s="59"/>
      <c r="D80" s="59"/>
      <c r="E80" s="59">
        <v>0</v>
      </c>
      <c r="F80" s="59"/>
      <c r="G80" s="59"/>
    </row>
    <row r="81" spans="1:7" ht="40.5" customHeight="1" x14ac:dyDescent="0.25">
      <c r="A81" s="4"/>
      <c r="B81" s="5"/>
      <c r="C81" s="5"/>
      <c r="D81" s="5"/>
      <c r="E81" s="6"/>
      <c r="F81" s="6"/>
      <c r="G81" s="6"/>
    </row>
    <row r="84" spans="1:7" ht="21" customHeight="1" x14ac:dyDescent="0.25"/>
    <row r="85" spans="1:7" ht="29.25" customHeight="1" x14ac:dyDescent="0.25"/>
    <row r="88" spans="1:7" x14ac:dyDescent="0.25">
      <c r="A88" s="1" t="s">
        <v>2</v>
      </c>
    </row>
    <row r="89" spans="1:7" x14ac:dyDescent="0.25">
      <c r="A89" s="1" t="s">
        <v>71</v>
      </c>
    </row>
    <row r="90" spans="1:7" x14ac:dyDescent="0.25">
      <c r="B90" t="s">
        <v>88</v>
      </c>
    </row>
    <row r="91" spans="1:7" x14ac:dyDescent="0.25">
      <c r="A91" s="1" t="s">
        <v>1</v>
      </c>
    </row>
  </sheetData>
  <mergeCells count="75">
    <mergeCell ref="B3:G3"/>
    <mergeCell ref="B80:D80"/>
    <mergeCell ref="E80:G80"/>
    <mergeCell ref="B10:G10"/>
    <mergeCell ref="B9:G9"/>
    <mergeCell ref="B8:G8"/>
    <mergeCell ref="B78:D78"/>
    <mergeCell ref="E78:G78"/>
    <mergeCell ref="B79:D79"/>
    <mergeCell ref="E79:G79"/>
    <mergeCell ref="A76:G76"/>
    <mergeCell ref="B74:D74"/>
    <mergeCell ref="E74:G74"/>
    <mergeCell ref="B75:D75"/>
    <mergeCell ref="E75:G75"/>
    <mergeCell ref="B77:D77"/>
    <mergeCell ref="E77:G77"/>
    <mergeCell ref="B72:D72"/>
    <mergeCell ref="E72:G72"/>
    <mergeCell ref="B70:D70"/>
    <mergeCell ref="E70:G70"/>
    <mergeCell ref="B73:D73"/>
    <mergeCell ref="E73:G73"/>
    <mergeCell ref="B71:D71"/>
    <mergeCell ref="E71:G71"/>
    <mergeCell ref="B33:G33"/>
    <mergeCell ref="B32:G32"/>
    <mergeCell ref="B31:G31"/>
    <mergeCell ref="A68:G68"/>
    <mergeCell ref="A36:G36"/>
    <mergeCell ref="B35:G35"/>
    <mergeCell ref="B34:G34"/>
    <mergeCell ref="B60:G60"/>
    <mergeCell ref="B65:C65"/>
    <mergeCell ref="D65:E65"/>
    <mergeCell ref="F65:G65"/>
    <mergeCell ref="B20:G20"/>
    <mergeCell ref="A19:G19"/>
    <mergeCell ref="B28:G28"/>
    <mergeCell ref="B27:G27"/>
    <mergeCell ref="B26:G26"/>
    <mergeCell ref="E69:G69"/>
    <mergeCell ref="B69:D69"/>
    <mergeCell ref="A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A7:G7"/>
    <mergeCell ref="B15:G15"/>
    <mergeCell ref="A30:G30"/>
    <mergeCell ref="B29:G29"/>
    <mergeCell ref="B25:G25"/>
    <mergeCell ref="A24:G24"/>
    <mergeCell ref="B12:G12"/>
    <mergeCell ref="B11:G11"/>
    <mergeCell ref="B14:G14"/>
    <mergeCell ref="B13:G13"/>
    <mergeCell ref="B18:G18"/>
    <mergeCell ref="B17:G17"/>
    <mergeCell ref="B16:G16"/>
    <mergeCell ref="B23:G23"/>
    <mergeCell ref="B22:G22"/>
    <mergeCell ref="B21:G21"/>
    <mergeCell ref="B66:C66"/>
    <mergeCell ref="D66:E66"/>
    <mergeCell ref="F66:G66"/>
    <mergeCell ref="B67:C67"/>
    <mergeCell ref="D67:E67"/>
    <mergeCell ref="F67:G67"/>
  </mergeCells>
  <pageMargins left="0.23622047244094491" right="0.23622047244094491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HP</cp:lastModifiedBy>
  <cp:lastPrinted>2021-02-19T07:23:19Z</cp:lastPrinted>
  <dcterms:created xsi:type="dcterms:W3CDTF">2013-04-15T06:20:12Z</dcterms:created>
  <dcterms:modified xsi:type="dcterms:W3CDTF">2021-06-29T10:01:47Z</dcterms:modified>
</cp:coreProperties>
</file>